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Porter\Desktop\2010 TC01 Operations Mtg\"/>
    </mc:Choice>
  </mc:AlternateContent>
  <xr:revisionPtr revIDLastSave="0" documentId="13_ncr:1_{99FCE5B3-59DD-4A51-8BB6-0FFA1C24F0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ULTS" sheetId="2" r:id="rId1"/>
  </sheets>
  <definedNames>
    <definedName name="_xlnm.Print_Area" localSheetId="0">RESULTS!$A$1:$H$44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2" l="1"/>
  <c r="E40" i="2"/>
  <c r="F40" i="2"/>
  <c r="G40" i="2"/>
  <c r="D38" i="2"/>
  <c r="E38" i="2"/>
  <c r="F38" i="2"/>
  <c r="G38" i="2"/>
  <c r="D36" i="2"/>
  <c r="E36" i="2"/>
  <c r="F36" i="2"/>
  <c r="G36" i="2"/>
  <c r="D30" i="2"/>
  <c r="F30" i="2"/>
  <c r="G30" i="2"/>
  <c r="D29" i="2"/>
  <c r="F29" i="2"/>
  <c r="G29" i="2"/>
  <c r="G9" i="2"/>
  <c r="G8" i="2"/>
  <c r="F44" i="2" l="1"/>
  <c r="F41" i="2"/>
  <c r="F42" i="2" s="1"/>
  <c r="F15" i="2"/>
  <c r="F14" i="2"/>
  <c r="F7" i="2"/>
  <c r="F6" i="2"/>
  <c r="D44" i="2" l="1"/>
  <c r="D15" i="2"/>
  <c r="D7" i="2"/>
</calcChain>
</file>

<file path=xl/sharedStrings.xml><?xml version="1.0" encoding="utf-8"?>
<sst xmlns="http://schemas.openxmlformats.org/spreadsheetml/2006/main" count="57" uniqueCount="54">
  <si>
    <t>What is the Average Senioriity of your Driving Force?</t>
  </si>
  <si>
    <t>What is the Average Age of your Driving Force?</t>
  </si>
  <si>
    <t>How many recruiters do you have?</t>
  </si>
  <si>
    <t>Recruiters to processors ratio</t>
  </si>
  <si>
    <t>What % of the Driving Force is 30 Years old or Younger?</t>
  </si>
  <si>
    <t>What % of the Driving Force is 51 and Older?</t>
  </si>
  <si>
    <t>What % of the Driving Force is 41 - 50?</t>
  </si>
  <si>
    <t>What % of the Driving Force is 31 - 40?</t>
  </si>
  <si>
    <t xml:space="preserve">Percentage of Scheduled that Show </t>
  </si>
  <si>
    <t>Hit Rate</t>
  </si>
  <si>
    <t>Percentage of Showed that are Hired</t>
  </si>
  <si>
    <t>Average # of Drivers hired per Week</t>
  </si>
  <si>
    <t>Average # of Drivers hired per Recruiter per Week</t>
  </si>
  <si>
    <t>Average Compensation cost per Hire</t>
  </si>
  <si>
    <t>Do you have a marketing/social media person on staff?</t>
  </si>
  <si>
    <t>Total compensation (no benfits) for Recruiting Department for 13 week period reported</t>
  </si>
  <si>
    <t>How many recruiting managers do you have? (Prorate if Multiple Functions)</t>
  </si>
  <si>
    <t>Total number of Leads for the Period (calls, online applications, quick applications, etc)</t>
  </si>
  <si>
    <t>Total number of Scheduled for Orientation for the Period</t>
  </si>
  <si>
    <t>Total number of drivers who showed for Orientation for the Period</t>
  </si>
  <si>
    <t>Total Number of Hires for the Period</t>
  </si>
  <si>
    <t>Recruiting People/Manager</t>
  </si>
  <si>
    <t>How many processors do you have? (Prorate if Multiple Functions)</t>
  </si>
  <si>
    <t>Experienced Driver Turnover YTD</t>
  </si>
  <si>
    <t>Student Driver Turnover YTD</t>
  </si>
  <si>
    <t>Total Driver Turnover YTD</t>
  </si>
  <si>
    <t>Cost per Lead YTD</t>
  </si>
  <si>
    <t>Cost per Hire YTD</t>
  </si>
  <si>
    <t>Conversion Rate - Lead to Full Application YTD</t>
  </si>
  <si>
    <t>Conversion Rate - Lead to Hire YTD</t>
  </si>
  <si>
    <t>Experienced Driver Turnover Q3</t>
  </si>
  <si>
    <t>Student Driver Turnover Q3</t>
  </si>
  <si>
    <t>Total Driver Turnover Q3</t>
  </si>
  <si>
    <t>Cost per Lead Q3</t>
  </si>
  <si>
    <t>Cost per Hire Q3</t>
  </si>
  <si>
    <t>Conversion Rate - Lead to Full Application Q3</t>
  </si>
  <si>
    <t>Conversion Rate - Lead to Hire Q3</t>
  </si>
  <si>
    <t>Driver Force as of Sept 30. (Company Drivers, I/C, Lease Purchase incl.)</t>
  </si>
  <si>
    <t>What is your Recruiting Department structure</t>
  </si>
  <si>
    <t>How Many Recruits/Week do you expect of Each Recruiter?</t>
  </si>
  <si>
    <t>Recruiting Department Performance: Use Quarter 3</t>
  </si>
  <si>
    <t>Driver Recruiting Metrics YTD</t>
  </si>
  <si>
    <t>Driver Recruiting Metrics Quarter 3</t>
  </si>
  <si>
    <t>Schuster</t>
  </si>
  <si>
    <t>Hill Bros</t>
  </si>
  <si>
    <t>43% completion rate for the finishing program (7 starts and 4 DNFs over  Calendar Q3.</t>
  </si>
  <si>
    <t>No</t>
  </si>
  <si>
    <t>DTS</t>
  </si>
  <si>
    <t>YES</t>
  </si>
  <si>
    <t>Prime</t>
  </si>
  <si>
    <t>WEL</t>
  </si>
  <si>
    <t>Freymiller</t>
  </si>
  <si>
    <t>105/1</t>
  </si>
  <si>
    <r>
      <t xml:space="preserve">Driver Recruiting Survey - </t>
    </r>
    <r>
      <rPr>
        <b/>
        <sz val="18"/>
        <color rgb="FFFF0000"/>
        <rFont val="Arial Narrow"/>
        <family val="2"/>
      </rPr>
      <t xml:space="preserve">Return by 10/1                          </t>
    </r>
    <r>
      <rPr>
        <b/>
        <sz val="18"/>
        <color indexed="8"/>
        <rFont val="Arial Narrow"/>
        <family val="2"/>
      </rPr>
      <t xml:space="preserve">                                                  Carrier Name&gt;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</si>
</sst>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theme="1"/>
      <name val="Arial Narrow"/>
      <family val="2"/>
    </font>
    <font>
      <sz val="18"/>
      <color theme="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color indexed="8"/>
      <name val="Arial Narrow"/>
      <family val="2"/>
    </font>
    <font>
      <b/>
      <sz val="18"/>
      <color rgb="FFFF0000"/>
      <name val="Arial Narrow"/>
      <family val="2"/>
    </font>
    <font>
      <sz val="1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/>
    <xf numFmtId="0" fontId="3" fillId="4" borderId="3" xfId="0" applyFont="1" applyFill="1" applyBorder="1" applyAlignment="1" applyProtection="1">
      <alignment horizontal="center" shrinkToFit="1"/>
      <protection locked="0"/>
    </xf>
    <xf numFmtId="9" fontId="4" fillId="3" borderId="6" xfId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5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9" fontId="3" fillId="0" borderId="6" xfId="4" applyNumberFormat="1" applyFont="1" applyFill="1" applyBorder="1" applyAlignment="1" applyProtection="1">
      <alignment horizontal="center" wrapText="1"/>
      <protection locked="0"/>
    </xf>
    <xf numFmtId="5" fontId="3" fillId="0" borderId="6" xfId="4" applyNumberFormat="1" applyFont="1" applyFill="1" applyBorder="1" applyAlignment="1" applyProtection="1">
      <alignment horizontal="center" wrapText="1"/>
      <protection locked="0"/>
    </xf>
    <xf numFmtId="39" fontId="3" fillId="0" borderId="6" xfId="4" applyNumberFormat="1" applyFont="1" applyFill="1" applyBorder="1" applyAlignment="1" applyProtection="1">
      <alignment horizontal="center" wrapText="1"/>
      <protection locked="0"/>
    </xf>
    <xf numFmtId="165" fontId="3" fillId="0" borderId="6" xfId="4" applyNumberFormat="1" applyFont="1" applyFill="1" applyBorder="1" applyAlignment="1" applyProtection="1">
      <alignment horizontal="center" wrapText="1"/>
      <protection locked="0"/>
    </xf>
    <xf numFmtId="164" fontId="3" fillId="0" borderId="6" xfId="0" applyNumberFormat="1" applyFont="1" applyFill="1" applyBorder="1" applyAlignment="1" applyProtection="1">
      <alignment horizontal="center" wrapText="1"/>
      <protection locked="0"/>
    </xf>
    <xf numFmtId="2" fontId="3" fillId="0" borderId="6" xfId="4" applyNumberFormat="1" applyFont="1" applyFill="1" applyBorder="1" applyAlignment="1" applyProtection="1">
      <alignment horizontal="center" wrapText="1"/>
      <protection locked="0"/>
    </xf>
    <xf numFmtId="37" fontId="3" fillId="0" borderId="6" xfId="4" applyNumberFormat="1" applyFont="1" applyFill="1" applyBorder="1" applyAlignment="1" applyProtection="1">
      <alignment horizontal="center" wrapText="1"/>
      <protection locked="0"/>
    </xf>
    <xf numFmtId="164" fontId="3" fillId="0" borderId="6" xfId="1" applyNumberFormat="1" applyFont="1" applyFill="1" applyBorder="1" applyAlignment="1" applyProtection="1">
      <alignment horizontal="center" wrapText="1"/>
    </xf>
    <xf numFmtId="9" fontId="3" fillId="0" borderId="6" xfId="4" applyNumberFormat="1" applyFont="1" applyFill="1" applyBorder="1" applyAlignment="1" applyProtection="1">
      <alignment horizontal="center" wrapText="1"/>
    </xf>
    <xf numFmtId="9" fontId="3" fillId="0" borderId="6" xfId="1" applyNumberFormat="1" applyFont="1" applyFill="1" applyBorder="1" applyAlignment="1" applyProtection="1">
      <alignment horizontal="center" wrapText="1"/>
    </xf>
    <xf numFmtId="165" fontId="3" fillId="0" borderId="6" xfId="4" applyNumberFormat="1" applyFont="1" applyFill="1" applyBorder="1" applyAlignment="1" applyProtection="1">
      <alignment horizontal="center" wrapText="1"/>
    </xf>
    <xf numFmtId="5" fontId="3" fillId="0" borderId="11" xfId="4" applyNumberFormat="1" applyFont="1" applyFill="1" applyBorder="1" applyAlignment="1" applyProtection="1">
      <alignment horizontal="center" wrapText="1"/>
    </xf>
  </cellXfs>
  <cellStyles count="5">
    <cellStyle name="Comma" xfId="4" builtinId="3"/>
    <cellStyle name="Comma 2" xfId="2" xr:uid="{00000000-0005-0000-0000-000001000000}"/>
    <cellStyle name="Normal" xfId="0" builtinId="0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6"/>
  <sheetViews>
    <sheetView tabSelected="1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H3" sqref="H3:H44"/>
    </sheetView>
  </sheetViews>
  <sheetFormatPr defaultRowHeight="23.4" x14ac:dyDescent="0.45"/>
  <cols>
    <col min="1" max="1" width="5.109375" style="1" customWidth="1"/>
    <col min="2" max="2" width="113.21875" style="1" customWidth="1"/>
    <col min="3" max="8" width="16.44140625" style="5" customWidth="1"/>
  </cols>
  <sheetData>
    <row r="1" spans="1:8" ht="24" thickBot="1" x14ac:dyDescent="0.5">
      <c r="A1" s="6"/>
      <c r="B1" s="7" t="s">
        <v>53</v>
      </c>
      <c r="C1" s="3" t="s">
        <v>43</v>
      </c>
      <c r="D1" s="3" t="s">
        <v>44</v>
      </c>
      <c r="E1" s="3" t="s">
        <v>47</v>
      </c>
      <c r="F1" s="3" t="s">
        <v>49</v>
      </c>
      <c r="G1" s="3" t="s">
        <v>51</v>
      </c>
      <c r="H1" s="3" t="s">
        <v>50</v>
      </c>
    </row>
    <row r="2" spans="1:8" ht="22.05" customHeight="1" x14ac:dyDescent="0.45">
      <c r="A2" s="8"/>
      <c r="B2" s="9" t="s">
        <v>41</v>
      </c>
      <c r="C2" s="4"/>
      <c r="D2" s="4"/>
      <c r="E2" s="4"/>
      <c r="F2" s="4"/>
      <c r="G2" s="4"/>
      <c r="H2" s="4"/>
    </row>
    <row r="3" spans="1:8" ht="22.05" customHeight="1" x14ac:dyDescent="0.45">
      <c r="A3" s="10">
        <v>1</v>
      </c>
      <c r="B3" s="11" t="s">
        <v>23</v>
      </c>
      <c r="C3" s="17">
        <v>0.67</v>
      </c>
      <c r="D3" s="17">
        <v>0.31</v>
      </c>
      <c r="E3" s="17">
        <v>1</v>
      </c>
      <c r="F3" s="17">
        <v>0.376</v>
      </c>
      <c r="G3" s="17">
        <v>0.86599999999999999</v>
      </c>
      <c r="H3" s="17">
        <v>0.73250000000000004</v>
      </c>
    </row>
    <row r="4" spans="1:8" ht="22.05" customHeight="1" x14ac:dyDescent="0.45">
      <c r="A4" s="10">
        <v>2</v>
      </c>
      <c r="B4" s="11" t="s">
        <v>24</v>
      </c>
      <c r="C4" s="17">
        <v>0</v>
      </c>
      <c r="D4" s="17">
        <v>0.66</v>
      </c>
      <c r="E4" s="17">
        <v>0</v>
      </c>
      <c r="F4" s="17">
        <v>0.95</v>
      </c>
      <c r="G4" s="17">
        <v>3.6389999999999998</v>
      </c>
      <c r="H4" s="17">
        <v>0.10150000000000001</v>
      </c>
    </row>
    <row r="5" spans="1:8" ht="22.05" customHeight="1" x14ac:dyDescent="0.45">
      <c r="A5" s="10">
        <v>3</v>
      </c>
      <c r="B5" s="11" t="s">
        <v>25</v>
      </c>
      <c r="C5" s="17">
        <v>0.67</v>
      </c>
      <c r="D5" s="17">
        <v>0.9</v>
      </c>
      <c r="E5" s="17">
        <v>1</v>
      </c>
      <c r="F5" s="17">
        <v>0.45400000000000001</v>
      </c>
      <c r="G5" s="17">
        <v>0.92600000000000005</v>
      </c>
      <c r="H5" s="17">
        <v>0.83050000000000002</v>
      </c>
    </row>
    <row r="6" spans="1:8" ht="22.05" customHeight="1" x14ac:dyDescent="0.45">
      <c r="A6" s="10">
        <v>4</v>
      </c>
      <c r="B6" s="11" t="s">
        <v>26</v>
      </c>
      <c r="C6" s="18">
        <v>27.9</v>
      </c>
      <c r="D6" s="18">
        <v>27.19</v>
      </c>
      <c r="E6" s="18">
        <v>51.66</v>
      </c>
      <c r="F6" s="18">
        <f>6162649/160000</f>
        <v>38.516556250000001</v>
      </c>
      <c r="G6" s="18">
        <v>43</v>
      </c>
      <c r="H6" s="18">
        <v>52.53</v>
      </c>
    </row>
    <row r="7" spans="1:8" ht="22.05" customHeight="1" x14ac:dyDescent="0.45">
      <c r="A7" s="10">
        <v>5</v>
      </c>
      <c r="B7" s="11" t="s">
        <v>27</v>
      </c>
      <c r="C7" s="18">
        <v>1930</v>
      </c>
      <c r="D7" s="18">
        <f>3369.94+2017</f>
        <v>5386.9400000000005</v>
      </c>
      <c r="E7" s="18">
        <v>1609.52</v>
      </c>
      <c r="F7" s="18">
        <f>6162649/2206</f>
        <v>2793.5852221214868</v>
      </c>
      <c r="G7" s="18">
        <v>2721</v>
      </c>
      <c r="H7" s="18">
        <v>5108</v>
      </c>
    </row>
    <row r="8" spans="1:8" ht="22.05" customHeight="1" x14ac:dyDescent="0.45">
      <c r="A8" s="10">
        <v>6</v>
      </c>
      <c r="B8" s="11" t="s">
        <v>28</v>
      </c>
      <c r="C8" s="19">
        <v>2.11</v>
      </c>
      <c r="D8" s="19">
        <v>1.2999999999999999E-2</v>
      </c>
      <c r="E8" s="19">
        <v>22.65</v>
      </c>
      <c r="F8" s="19">
        <v>17</v>
      </c>
      <c r="G8" s="19">
        <f>1/16</f>
        <v>6.25E-2</v>
      </c>
      <c r="H8" s="19">
        <v>12.39</v>
      </c>
    </row>
    <row r="9" spans="1:8" ht="22.05" customHeight="1" x14ac:dyDescent="0.45">
      <c r="A9" s="10">
        <v>7</v>
      </c>
      <c r="B9" s="11" t="s">
        <v>29</v>
      </c>
      <c r="C9" s="19">
        <v>69.099999999999994</v>
      </c>
      <c r="D9" s="19">
        <v>0.01</v>
      </c>
      <c r="E9" s="19">
        <v>3.2</v>
      </c>
      <c r="F9" s="19">
        <v>4</v>
      </c>
      <c r="G9" s="19">
        <f>1/123</f>
        <v>8.130081300813009E-3</v>
      </c>
      <c r="H9" s="19">
        <v>6.2500000000000003E-3</v>
      </c>
    </row>
    <row r="10" spans="1:8" s="2" customFormat="1" ht="22.05" customHeight="1" x14ac:dyDescent="0.45">
      <c r="A10" s="8"/>
      <c r="B10" s="9" t="s">
        <v>42</v>
      </c>
      <c r="C10" s="4"/>
      <c r="D10" s="4"/>
      <c r="E10" s="4"/>
      <c r="F10" s="4"/>
      <c r="G10" s="4"/>
      <c r="H10" s="4"/>
    </row>
    <row r="11" spans="1:8" s="2" customFormat="1" ht="22.05" customHeight="1" x14ac:dyDescent="0.45">
      <c r="A11" s="10">
        <v>8</v>
      </c>
      <c r="B11" s="11" t="s">
        <v>30</v>
      </c>
      <c r="C11" s="17">
        <v>0.69</v>
      </c>
      <c r="D11" s="17">
        <v>0.36</v>
      </c>
      <c r="E11" s="17">
        <v>0.75</v>
      </c>
      <c r="F11" s="17">
        <v>0.38500000000000001</v>
      </c>
      <c r="G11" s="17">
        <v>0.997</v>
      </c>
      <c r="H11" s="17">
        <v>0.83</v>
      </c>
    </row>
    <row r="12" spans="1:8" s="2" customFormat="1" ht="22.05" customHeight="1" x14ac:dyDescent="0.45">
      <c r="A12" s="10">
        <v>9</v>
      </c>
      <c r="B12" s="11" t="s">
        <v>31</v>
      </c>
      <c r="C12" s="17">
        <v>0</v>
      </c>
      <c r="D12" s="17" t="s">
        <v>45</v>
      </c>
      <c r="E12" s="17">
        <v>0</v>
      </c>
      <c r="F12" s="17">
        <v>0.95</v>
      </c>
      <c r="G12" s="17">
        <v>3</v>
      </c>
      <c r="H12" s="17">
        <v>0.17</v>
      </c>
    </row>
    <row r="13" spans="1:8" s="2" customFormat="1" ht="22.05" customHeight="1" x14ac:dyDescent="0.45">
      <c r="A13" s="10">
        <v>10</v>
      </c>
      <c r="B13" s="11" t="s">
        <v>32</v>
      </c>
      <c r="C13" s="17">
        <v>0.69</v>
      </c>
      <c r="D13" s="17">
        <v>1.1399999999999999</v>
      </c>
      <c r="E13" s="17">
        <v>0.75</v>
      </c>
      <c r="F13" s="17">
        <v>0.46500000000000002</v>
      </c>
      <c r="G13" s="17">
        <v>1.044</v>
      </c>
      <c r="H13" s="17">
        <v>1</v>
      </c>
    </row>
    <row r="14" spans="1:8" s="2" customFormat="1" ht="22.05" customHeight="1" x14ac:dyDescent="0.45">
      <c r="A14" s="10">
        <v>11</v>
      </c>
      <c r="B14" s="11" t="s">
        <v>33</v>
      </c>
      <c r="C14" s="18">
        <v>27.74</v>
      </c>
      <c r="D14" s="18">
        <v>39.729999999999997</v>
      </c>
      <c r="E14" s="18">
        <v>61.88</v>
      </c>
      <c r="F14" s="18">
        <f>2843326/F34</f>
        <v>35.479485899675566</v>
      </c>
      <c r="G14" s="18">
        <v>48</v>
      </c>
      <c r="H14" s="18">
        <v>36.78</v>
      </c>
    </row>
    <row r="15" spans="1:8" s="2" customFormat="1" ht="22.05" customHeight="1" x14ac:dyDescent="0.45">
      <c r="A15" s="10">
        <v>12</v>
      </c>
      <c r="B15" s="11" t="s">
        <v>34</v>
      </c>
      <c r="C15" s="18">
        <v>1844</v>
      </c>
      <c r="D15" s="18">
        <f>4948.33+2017</f>
        <v>6965.33</v>
      </c>
      <c r="E15" s="18">
        <v>3565.57</v>
      </c>
      <c r="F15" s="18">
        <f>2843326/F39</f>
        <v>2577.8114233907527</v>
      </c>
      <c r="G15" s="18">
        <v>2520</v>
      </c>
      <c r="H15" s="18">
        <v>5537</v>
      </c>
    </row>
    <row r="16" spans="1:8" s="2" customFormat="1" ht="22.05" customHeight="1" x14ac:dyDescent="0.45">
      <c r="A16" s="10">
        <v>13</v>
      </c>
      <c r="B16" s="11" t="s">
        <v>35</v>
      </c>
      <c r="C16" s="19">
        <v>2.42</v>
      </c>
      <c r="D16" s="19">
        <v>7.0000000000000007E-2</v>
      </c>
      <c r="E16" s="19">
        <v>15.18</v>
      </c>
      <c r="F16" s="19">
        <v>18</v>
      </c>
      <c r="G16" s="19">
        <v>13</v>
      </c>
      <c r="H16" s="19">
        <v>5.8</v>
      </c>
    </row>
    <row r="17" spans="1:8" s="2" customFormat="1" ht="22.05" customHeight="1" x14ac:dyDescent="0.45">
      <c r="A17" s="10">
        <v>14</v>
      </c>
      <c r="B17" s="11" t="s">
        <v>36</v>
      </c>
      <c r="C17" s="19">
        <v>66.459999999999994</v>
      </c>
      <c r="D17" s="19">
        <v>0.01</v>
      </c>
      <c r="E17" s="19">
        <v>1.73</v>
      </c>
      <c r="F17" s="19">
        <v>4</v>
      </c>
      <c r="G17" s="19" t="s">
        <v>52</v>
      </c>
      <c r="H17" s="19">
        <v>0.8</v>
      </c>
    </row>
    <row r="18" spans="1:8" ht="22.05" customHeight="1" x14ac:dyDescent="0.45">
      <c r="A18" s="8"/>
      <c r="B18" s="9" t="s">
        <v>37</v>
      </c>
      <c r="C18" s="4"/>
      <c r="D18" s="4"/>
      <c r="E18" s="4"/>
      <c r="F18" s="4"/>
      <c r="G18" s="4"/>
      <c r="H18" s="4"/>
    </row>
    <row r="19" spans="1:8" ht="22.05" customHeight="1" x14ac:dyDescent="0.45">
      <c r="A19" s="12">
        <v>15</v>
      </c>
      <c r="B19" s="13" t="s">
        <v>1</v>
      </c>
      <c r="C19" s="20">
        <v>54.2</v>
      </c>
      <c r="D19" s="20">
        <v>47</v>
      </c>
      <c r="E19" s="20">
        <v>51.4</v>
      </c>
      <c r="F19" s="20">
        <v>41.57</v>
      </c>
      <c r="G19" s="20">
        <v>49.4</v>
      </c>
      <c r="H19" s="20">
        <v>49</v>
      </c>
    </row>
    <row r="20" spans="1:8" ht="22.05" customHeight="1" x14ac:dyDescent="0.45">
      <c r="A20" s="12">
        <v>16</v>
      </c>
      <c r="B20" s="13" t="s">
        <v>0</v>
      </c>
      <c r="C20" s="20">
        <v>2.75</v>
      </c>
      <c r="D20" s="20">
        <v>2</v>
      </c>
      <c r="E20" s="20">
        <v>3.9</v>
      </c>
      <c r="F20" s="20">
        <v>3.14</v>
      </c>
      <c r="G20" s="20">
        <v>2.8</v>
      </c>
      <c r="H20" s="20">
        <v>3</v>
      </c>
    </row>
    <row r="21" spans="1:8" ht="22.05" customHeight="1" x14ac:dyDescent="0.45">
      <c r="A21" s="12">
        <v>17</v>
      </c>
      <c r="B21" s="13" t="s">
        <v>4</v>
      </c>
      <c r="C21" s="21">
        <v>0.1</v>
      </c>
      <c r="D21" s="21">
        <v>9.6000000000000002E-2</v>
      </c>
      <c r="E21" s="21">
        <v>0.08</v>
      </c>
      <c r="F21" s="21">
        <v>0.24071641791044776</v>
      </c>
      <c r="G21" s="21">
        <v>7.5999999999999998E-2</v>
      </c>
      <c r="H21" s="21">
        <v>8.5999999999999993E-2</v>
      </c>
    </row>
    <row r="22" spans="1:8" ht="22.05" customHeight="1" x14ac:dyDescent="0.45">
      <c r="A22" s="12">
        <v>18</v>
      </c>
      <c r="B22" s="13" t="s">
        <v>7</v>
      </c>
      <c r="C22" s="21">
        <v>0.15</v>
      </c>
      <c r="D22" s="21">
        <v>0.20499999999999999</v>
      </c>
      <c r="E22" s="21">
        <v>0.1275</v>
      </c>
      <c r="F22" s="21">
        <v>0.26423880597014926</v>
      </c>
      <c r="G22" s="21">
        <v>0.17199999999999999</v>
      </c>
      <c r="H22" s="21">
        <v>0.19400000000000001</v>
      </c>
    </row>
    <row r="23" spans="1:8" ht="22.05" customHeight="1" x14ac:dyDescent="0.45">
      <c r="A23" s="12">
        <v>19</v>
      </c>
      <c r="B23" s="13" t="s">
        <v>6</v>
      </c>
      <c r="C23" s="21">
        <v>0.25</v>
      </c>
      <c r="D23" s="21">
        <v>0.26200000000000001</v>
      </c>
      <c r="E23" s="21">
        <v>0.22600000000000001</v>
      </c>
      <c r="F23" s="21">
        <v>0.24788059701492537</v>
      </c>
      <c r="G23" s="21">
        <v>0.23400000000000001</v>
      </c>
      <c r="H23" s="21">
        <v>0.25600000000000001</v>
      </c>
    </row>
    <row r="24" spans="1:8" ht="22.05" customHeight="1" x14ac:dyDescent="0.45">
      <c r="A24" s="12">
        <v>20</v>
      </c>
      <c r="B24" s="13" t="s">
        <v>5</v>
      </c>
      <c r="C24" s="21">
        <v>0.5</v>
      </c>
      <c r="D24" s="21">
        <v>0.437</v>
      </c>
      <c r="E24" s="21">
        <v>0.56699999999999995</v>
      </c>
      <c r="F24" s="21">
        <v>0.2471641791044776</v>
      </c>
      <c r="G24" s="21">
        <v>0.51800000000000002</v>
      </c>
      <c r="H24" s="21">
        <v>0.46300000000000002</v>
      </c>
    </row>
    <row r="25" spans="1:8" ht="22.05" customHeight="1" x14ac:dyDescent="0.45">
      <c r="A25" s="8"/>
      <c r="B25" s="9" t="s">
        <v>38</v>
      </c>
      <c r="C25" s="4"/>
      <c r="D25" s="4"/>
      <c r="E25" s="4"/>
      <c r="F25" s="4"/>
      <c r="G25" s="4"/>
      <c r="H25" s="4"/>
    </row>
    <row r="26" spans="1:8" ht="22.05" customHeight="1" x14ac:dyDescent="0.45">
      <c r="A26" s="12">
        <v>21</v>
      </c>
      <c r="B26" s="11" t="s">
        <v>16</v>
      </c>
      <c r="C26" s="20">
        <v>0.5</v>
      </c>
      <c r="D26" s="20">
        <v>0.5</v>
      </c>
      <c r="E26" s="20">
        <v>0</v>
      </c>
      <c r="F26" s="20">
        <v>1</v>
      </c>
      <c r="G26" s="20">
        <v>1</v>
      </c>
      <c r="H26" s="20">
        <v>1</v>
      </c>
    </row>
    <row r="27" spans="1:8" ht="22.05" customHeight="1" x14ac:dyDescent="0.45">
      <c r="A27" s="14">
        <v>22</v>
      </c>
      <c r="B27" s="11" t="s">
        <v>2</v>
      </c>
      <c r="C27" s="20">
        <v>2</v>
      </c>
      <c r="D27" s="20">
        <v>2</v>
      </c>
      <c r="E27" s="20">
        <v>1</v>
      </c>
      <c r="F27" s="20">
        <v>16</v>
      </c>
      <c r="G27" s="20">
        <v>4</v>
      </c>
      <c r="H27" s="20">
        <v>6</v>
      </c>
    </row>
    <row r="28" spans="1:8" ht="22.05" customHeight="1" x14ac:dyDescent="0.45">
      <c r="A28" s="12">
        <v>23</v>
      </c>
      <c r="B28" s="13" t="s">
        <v>22</v>
      </c>
      <c r="C28" s="20">
        <v>0.5</v>
      </c>
      <c r="D28" s="20">
        <v>1.25</v>
      </c>
      <c r="E28" s="20">
        <v>0</v>
      </c>
      <c r="F28" s="20">
        <v>5</v>
      </c>
      <c r="G28" s="20">
        <v>1</v>
      </c>
      <c r="H28" s="20">
        <v>1</v>
      </c>
    </row>
    <row r="29" spans="1:8" ht="22.05" customHeight="1" x14ac:dyDescent="0.45">
      <c r="A29" s="14">
        <v>24</v>
      </c>
      <c r="B29" s="13" t="s">
        <v>3</v>
      </c>
      <c r="C29" s="22">
        <v>0.5</v>
      </c>
      <c r="D29" s="22">
        <f t="shared" ref="D29:H29" si="0">D26/D28</f>
        <v>0.4</v>
      </c>
      <c r="E29" s="22"/>
      <c r="F29" s="22">
        <f t="shared" si="0"/>
        <v>0.2</v>
      </c>
      <c r="G29" s="22">
        <f t="shared" si="0"/>
        <v>1</v>
      </c>
      <c r="H29" s="22">
        <v>1</v>
      </c>
    </row>
    <row r="30" spans="1:8" ht="22.05" customHeight="1" x14ac:dyDescent="0.45">
      <c r="A30" s="12">
        <v>25</v>
      </c>
      <c r="B30" s="13" t="s">
        <v>21</v>
      </c>
      <c r="C30" s="22">
        <v>2</v>
      </c>
      <c r="D30" s="22">
        <f t="shared" ref="D30:H30" si="1">(D27+D28)/D26</f>
        <v>6.5</v>
      </c>
      <c r="E30" s="22"/>
      <c r="F30" s="22">
        <f t="shared" si="1"/>
        <v>21</v>
      </c>
      <c r="G30" s="22">
        <f t="shared" si="1"/>
        <v>5</v>
      </c>
      <c r="H30" s="22">
        <v>7</v>
      </c>
    </row>
    <row r="31" spans="1:8" ht="22.05" customHeight="1" x14ac:dyDescent="0.45">
      <c r="A31" s="14">
        <v>26</v>
      </c>
      <c r="B31" s="13" t="s">
        <v>14</v>
      </c>
      <c r="C31" s="22">
        <v>1</v>
      </c>
      <c r="D31" s="22" t="s">
        <v>46</v>
      </c>
      <c r="E31" s="22" t="s">
        <v>48</v>
      </c>
      <c r="F31" s="22" t="s">
        <v>48</v>
      </c>
      <c r="G31" s="22" t="s">
        <v>46</v>
      </c>
      <c r="H31" s="22" t="s">
        <v>48</v>
      </c>
    </row>
    <row r="32" spans="1:8" ht="22.05" customHeight="1" x14ac:dyDescent="0.45">
      <c r="A32" s="12">
        <v>27</v>
      </c>
      <c r="B32" s="13" t="s">
        <v>39</v>
      </c>
      <c r="C32" s="20">
        <v>3</v>
      </c>
      <c r="D32" s="20">
        <v>3</v>
      </c>
      <c r="E32" s="20">
        <v>3</v>
      </c>
      <c r="F32" s="20">
        <v>6.25</v>
      </c>
      <c r="G32" s="20">
        <v>4</v>
      </c>
      <c r="H32" s="20">
        <v>2</v>
      </c>
    </row>
    <row r="33" spans="1:8" ht="22.05" customHeight="1" x14ac:dyDescent="0.45">
      <c r="A33" s="8"/>
      <c r="B33" s="9" t="s">
        <v>40</v>
      </c>
      <c r="C33" s="4"/>
      <c r="D33" s="4"/>
      <c r="E33" s="4"/>
      <c r="F33" s="4"/>
      <c r="G33" s="4"/>
      <c r="H33" s="4"/>
    </row>
    <row r="34" spans="1:8" ht="22.05" customHeight="1" x14ac:dyDescent="0.45">
      <c r="A34" s="12">
        <v>28</v>
      </c>
      <c r="B34" s="13" t="s">
        <v>17</v>
      </c>
      <c r="C34" s="23">
        <v>6819</v>
      </c>
      <c r="D34" s="23">
        <v>2615</v>
      </c>
      <c r="E34" s="23">
        <v>461</v>
      </c>
      <c r="F34" s="23">
        <v>80140</v>
      </c>
      <c r="G34" s="23">
        <v>16833</v>
      </c>
      <c r="H34" s="23">
        <v>14301</v>
      </c>
    </row>
    <row r="35" spans="1:8" ht="22.05" customHeight="1" x14ac:dyDescent="0.45">
      <c r="A35" s="12">
        <v>29</v>
      </c>
      <c r="B35" s="13" t="s">
        <v>18</v>
      </c>
      <c r="C35" s="23">
        <v>117</v>
      </c>
      <c r="D35" s="23">
        <v>53</v>
      </c>
      <c r="E35" s="23">
        <v>8</v>
      </c>
      <c r="F35" s="23">
        <v>1295</v>
      </c>
      <c r="G35" s="23">
        <v>212</v>
      </c>
      <c r="H35" s="23">
        <v>121</v>
      </c>
    </row>
    <row r="36" spans="1:8" ht="22.05" customHeight="1" x14ac:dyDescent="0.45">
      <c r="A36" s="12">
        <v>30</v>
      </c>
      <c r="B36" s="13" t="s">
        <v>9</v>
      </c>
      <c r="C36" s="24">
        <v>0.02</v>
      </c>
      <c r="D36" s="24">
        <f t="shared" ref="D36:H36" si="2">D35/D34</f>
        <v>2.0267686424474188E-2</v>
      </c>
      <c r="E36" s="24">
        <f t="shared" si="2"/>
        <v>1.735357917570499E-2</v>
      </c>
      <c r="F36" s="24">
        <f t="shared" si="2"/>
        <v>1.6159221362615422E-2</v>
      </c>
      <c r="G36" s="24">
        <f t="shared" si="2"/>
        <v>1.2594308798194023E-2</v>
      </c>
      <c r="H36" s="24">
        <v>8.460946786937977E-3</v>
      </c>
    </row>
    <row r="37" spans="1:8" ht="22.05" customHeight="1" x14ac:dyDescent="0.45">
      <c r="A37" s="12">
        <v>31</v>
      </c>
      <c r="B37" s="13" t="s">
        <v>19</v>
      </c>
      <c r="C37" s="23">
        <v>92</v>
      </c>
      <c r="D37" s="23">
        <v>33</v>
      </c>
      <c r="E37" s="23">
        <v>8</v>
      </c>
      <c r="F37" s="23">
        <v>1275</v>
      </c>
      <c r="G37" s="23">
        <v>203</v>
      </c>
      <c r="H37" s="23">
        <v>114</v>
      </c>
    </row>
    <row r="38" spans="1:8" ht="22.05" customHeight="1" x14ac:dyDescent="0.45">
      <c r="A38" s="12">
        <v>32</v>
      </c>
      <c r="B38" s="13" t="s">
        <v>8</v>
      </c>
      <c r="C38" s="25">
        <v>0.79</v>
      </c>
      <c r="D38" s="25">
        <f t="shared" ref="D38:H38" si="3">D37/D35</f>
        <v>0.62264150943396224</v>
      </c>
      <c r="E38" s="25">
        <f t="shared" si="3"/>
        <v>1</v>
      </c>
      <c r="F38" s="25">
        <f t="shared" si="3"/>
        <v>0.98455598455598459</v>
      </c>
      <c r="G38" s="25">
        <f t="shared" si="3"/>
        <v>0.95754716981132071</v>
      </c>
      <c r="H38" s="25">
        <v>0.94214876033057848</v>
      </c>
    </row>
    <row r="39" spans="1:8" ht="22.05" customHeight="1" x14ac:dyDescent="0.45">
      <c r="A39" s="12">
        <v>33</v>
      </c>
      <c r="B39" s="13" t="s">
        <v>20</v>
      </c>
      <c r="C39" s="23">
        <v>88</v>
      </c>
      <c r="D39" s="23">
        <v>24</v>
      </c>
      <c r="E39" s="23">
        <v>7</v>
      </c>
      <c r="F39" s="23">
        <v>1103</v>
      </c>
      <c r="G39" s="23">
        <v>159</v>
      </c>
      <c r="H39" s="23">
        <v>105</v>
      </c>
    </row>
    <row r="40" spans="1:8" ht="22.05" customHeight="1" x14ac:dyDescent="0.45">
      <c r="A40" s="12">
        <v>34</v>
      </c>
      <c r="B40" s="13" t="s">
        <v>10</v>
      </c>
      <c r="C40" s="26">
        <v>0.96</v>
      </c>
      <c r="D40" s="26">
        <f t="shared" ref="D40:H40" si="4">D39/D35</f>
        <v>0.45283018867924529</v>
      </c>
      <c r="E40" s="26">
        <f t="shared" si="4"/>
        <v>0.875</v>
      </c>
      <c r="F40" s="26">
        <f t="shared" si="4"/>
        <v>0.85173745173745175</v>
      </c>
      <c r="G40" s="26">
        <f t="shared" si="4"/>
        <v>0.75</v>
      </c>
      <c r="H40" s="26">
        <v>0.86776859504132231</v>
      </c>
    </row>
    <row r="41" spans="1:8" ht="22.05" customHeight="1" x14ac:dyDescent="0.45">
      <c r="A41" s="12">
        <v>35</v>
      </c>
      <c r="B41" s="13" t="s">
        <v>11</v>
      </c>
      <c r="C41" s="27">
        <v>7</v>
      </c>
      <c r="D41" s="27">
        <v>2</v>
      </c>
      <c r="E41" s="27">
        <v>0.53839999999999999</v>
      </c>
      <c r="F41" s="27">
        <f>+F39/13</f>
        <v>84.84615384615384</v>
      </c>
      <c r="G41" s="27">
        <v>12.23076923076923</v>
      </c>
      <c r="H41" s="27">
        <v>8.0769230769230766</v>
      </c>
    </row>
    <row r="42" spans="1:8" ht="22.05" customHeight="1" x14ac:dyDescent="0.45">
      <c r="A42" s="12">
        <v>36</v>
      </c>
      <c r="B42" s="13" t="s">
        <v>12</v>
      </c>
      <c r="C42" s="27">
        <v>2.5</v>
      </c>
      <c r="D42" s="27">
        <v>1</v>
      </c>
      <c r="E42" s="27">
        <v>0.53839999999999999</v>
      </c>
      <c r="F42" s="27">
        <f>+F41/F27</f>
        <v>5.302884615384615</v>
      </c>
      <c r="G42" s="27">
        <v>3.4945054945054941</v>
      </c>
      <c r="H42" s="27">
        <v>1.346153846153846</v>
      </c>
    </row>
    <row r="43" spans="1:8" ht="22.05" customHeight="1" x14ac:dyDescent="0.45">
      <c r="A43" s="12">
        <v>37</v>
      </c>
      <c r="B43" s="13" t="s">
        <v>15</v>
      </c>
      <c r="C43" s="18">
        <v>65850</v>
      </c>
      <c r="D43" s="18">
        <v>48399</v>
      </c>
      <c r="E43" s="18">
        <v>17324.990000000002</v>
      </c>
      <c r="F43" s="18">
        <v>357950.0799999999</v>
      </c>
      <c r="G43" s="18">
        <v>89929</v>
      </c>
      <c r="H43" s="18">
        <v>95658</v>
      </c>
    </row>
    <row r="44" spans="1:8" ht="22.05" customHeight="1" thickBot="1" x14ac:dyDescent="0.5">
      <c r="A44" s="15">
        <v>38</v>
      </c>
      <c r="B44" s="16" t="s">
        <v>13</v>
      </c>
      <c r="C44" s="28">
        <v>749</v>
      </c>
      <c r="D44" s="28">
        <f>D43/D39</f>
        <v>2016.625</v>
      </c>
      <c r="E44" s="28">
        <v>2475</v>
      </c>
      <c r="F44" s="28">
        <f>+F43/F39</f>
        <v>324.52409791477777</v>
      </c>
      <c r="G44" s="28">
        <v>565.59119496855351</v>
      </c>
      <c r="H44" s="28">
        <v>911</v>
      </c>
    </row>
    <row r="45" spans="1:8" x14ac:dyDescent="0.45">
      <c r="B45"/>
    </row>
    <row r="184" spans="2:2" x14ac:dyDescent="0.45">
      <c r="B184"/>
    </row>
    <row r="185" spans="2:2" x14ac:dyDescent="0.45">
      <c r="B185"/>
    </row>
    <row r="186" spans="2:2" x14ac:dyDescent="0.45">
      <c r="B186"/>
    </row>
    <row r="187" spans="2:2" x14ac:dyDescent="0.45">
      <c r="B187"/>
    </row>
    <row r="188" spans="2:2" x14ac:dyDescent="0.45">
      <c r="B188"/>
    </row>
    <row r="189" spans="2:2" x14ac:dyDescent="0.45">
      <c r="B189"/>
    </row>
    <row r="190" spans="2:2" x14ac:dyDescent="0.45">
      <c r="B190"/>
    </row>
    <row r="191" spans="2:2" x14ac:dyDescent="0.45">
      <c r="B191"/>
    </row>
    <row r="192" spans="2:2" x14ac:dyDescent="0.45">
      <c r="B192"/>
    </row>
    <row r="193" spans="2:2" x14ac:dyDescent="0.45">
      <c r="B193"/>
    </row>
    <row r="194" spans="2:2" x14ac:dyDescent="0.45">
      <c r="B194"/>
    </row>
    <row r="195" spans="2:2" x14ac:dyDescent="0.45">
      <c r="B195"/>
    </row>
    <row r="196" spans="2:2" x14ac:dyDescent="0.45">
      <c r="B196"/>
    </row>
    <row r="197" spans="2:2" x14ac:dyDescent="0.45">
      <c r="B197"/>
    </row>
    <row r="198" spans="2:2" x14ac:dyDescent="0.45">
      <c r="B198"/>
    </row>
    <row r="199" spans="2:2" x14ac:dyDescent="0.45">
      <c r="B199"/>
    </row>
    <row r="200" spans="2:2" x14ac:dyDescent="0.45">
      <c r="B200"/>
    </row>
    <row r="201" spans="2:2" x14ac:dyDescent="0.45">
      <c r="B201"/>
    </row>
    <row r="202" spans="2:2" x14ac:dyDescent="0.45">
      <c r="B202"/>
    </row>
    <row r="203" spans="2:2" x14ac:dyDescent="0.45">
      <c r="B203"/>
    </row>
    <row r="204" spans="2:2" x14ac:dyDescent="0.45">
      <c r="B204"/>
    </row>
    <row r="205" spans="2:2" x14ac:dyDescent="0.45">
      <c r="B205"/>
    </row>
    <row r="206" spans="2:2" x14ac:dyDescent="0.45">
      <c r="B206"/>
    </row>
    <row r="207" spans="2:2" x14ac:dyDescent="0.45">
      <c r="B207"/>
    </row>
    <row r="208" spans="2:2" x14ac:dyDescent="0.45">
      <c r="B208"/>
    </row>
    <row r="209" spans="2:2" x14ac:dyDescent="0.45">
      <c r="B209"/>
    </row>
    <row r="210" spans="2:2" x14ac:dyDescent="0.45">
      <c r="B210"/>
    </row>
    <row r="211" spans="2:2" x14ac:dyDescent="0.45">
      <c r="B211"/>
    </row>
    <row r="212" spans="2:2" x14ac:dyDescent="0.45">
      <c r="B212"/>
    </row>
    <row r="213" spans="2:2" x14ac:dyDescent="0.45">
      <c r="B213"/>
    </row>
    <row r="214" spans="2:2" x14ac:dyDescent="0.45">
      <c r="B214"/>
    </row>
    <row r="215" spans="2:2" x14ac:dyDescent="0.45">
      <c r="B215"/>
    </row>
    <row r="216" spans="2:2" x14ac:dyDescent="0.45">
      <c r="B216"/>
    </row>
    <row r="217" spans="2:2" x14ac:dyDescent="0.45">
      <c r="B217"/>
    </row>
    <row r="218" spans="2:2" x14ac:dyDescent="0.45">
      <c r="B218"/>
    </row>
    <row r="219" spans="2:2" x14ac:dyDescent="0.45">
      <c r="B219"/>
    </row>
    <row r="220" spans="2:2" x14ac:dyDescent="0.45">
      <c r="B220"/>
    </row>
    <row r="221" spans="2:2" x14ac:dyDescent="0.45">
      <c r="B221"/>
    </row>
    <row r="222" spans="2:2" x14ac:dyDescent="0.45">
      <c r="B222"/>
    </row>
    <row r="223" spans="2:2" x14ac:dyDescent="0.45">
      <c r="B223"/>
    </row>
    <row r="224" spans="2:2" x14ac:dyDescent="0.45">
      <c r="B224"/>
    </row>
    <row r="225" spans="2:2" x14ac:dyDescent="0.45">
      <c r="B225"/>
    </row>
    <row r="226" spans="2:2" x14ac:dyDescent="0.45">
      <c r="B226"/>
    </row>
    <row r="227" spans="2:2" x14ac:dyDescent="0.45">
      <c r="B227"/>
    </row>
    <row r="228" spans="2:2" x14ac:dyDescent="0.45">
      <c r="B228"/>
    </row>
    <row r="229" spans="2:2" x14ac:dyDescent="0.45">
      <c r="B229"/>
    </row>
    <row r="230" spans="2:2" x14ac:dyDescent="0.45">
      <c r="B230"/>
    </row>
    <row r="231" spans="2:2" x14ac:dyDescent="0.45">
      <c r="B231"/>
    </row>
    <row r="232" spans="2:2" x14ac:dyDescent="0.45">
      <c r="B232"/>
    </row>
    <row r="233" spans="2:2" x14ac:dyDescent="0.45">
      <c r="B233"/>
    </row>
    <row r="234" spans="2:2" x14ac:dyDescent="0.45">
      <c r="B234"/>
    </row>
    <row r="235" spans="2:2" x14ac:dyDescent="0.45">
      <c r="B235"/>
    </row>
    <row r="236" spans="2:2" x14ac:dyDescent="0.45">
      <c r="B236"/>
    </row>
    <row r="237" spans="2:2" x14ac:dyDescent="0.45">
      <c r="B237"/>
    </row>
    <row r="238" spans="2:2" x14ac:dyDescent="0.45">
      <c r="B238"/>
    </row>
    <row r="239" spans="2:2" x14ac:dyDescent="0.45">
      <c r="B239"/>
    </row>
    <row r="240" spans="2:2" x14ac:dyDescent="0.45">
      <c r="B240"/>
    </row>
    <row r="241" spans="2:2" x14ac:dyDescent="0.45">
      <c r="B241"/>
    </row>
    <row r="242" spans="2:2" x14ac:dyDescent="0.45">
      <c r="B242"/>
    </row>
    <row r="243" spans="2:2" x14ac:dyDescent="0.45">
      <c r="B243"/>
    </row>
    <row r="244" spans="2:2" x14ac:dyDescent="0.45">
      <c r="B244"/>
    </row>
    <row r="245" spans="2:2" x14ac:dyDescent="0.45">
      <c r="B245"/>
    </row>
    <row r="246" spans="2:2" x14ac:dyDescent="0.45">
      <c r="B246"/>
    </row>
    <row r="247" spans="2:2" x14ac:dyDescent="0.45">
      <c r="B247"/>
    </row>
    <row r="248" spans="2:2" x14ac:dyDescent="0.45">
      <c r="B248"/>
    </row>
    <row r="249" spans="2:2" x14ac:dyDescent="0.45">
      <c r="B249"/>
    </row>
    <row r="250" spans="2:2" x14ac:dyDescent="0.45">
      <c r="B250"/>
    </row>
    <row r="251" spans="2:2" x14ac:dyDescent="0.45">
      <c r="B251"/>
    </row>
    <row r="252" spans="2:2" x14ac:dyDescent="0.45">
      <c r="B252"/>
    </row>
    <row r="253" spans="2:2" x14ac:dyDescent="0.45">
      <c r="B253"/>
    </row>
    <row r="254" spans="2:2" x14ac:dyDescent="0.45">
      <c r="B254"/>
    </row>
    <row r="255" spans="2:2" x14ac:dyDescent="0.45">
      <c r="B255"/>
    </row>
    <row r="256" spans="2:2" x14ac:dyDescent="0.45">
      <c r="B256"/>
    </row>
    <row r="257" spans="2:2" x14ac:dyDescent="0.45">
      <c r="B257"/>
    </row>
    <row r="258" spans="2:2" x14ac:dyDescent="0.45">
      <c r="B258"/>
    </row>
    <row r="259" spans="2:2" x14ac:dyDescent="0.45">
      <c r="B259"/>
    </row>
    <row r="260" spans="2:2" x14ac:dyDescent="0.45">
      <c r="B260"/>
    </row>
    <row r="261" spans="2:2" x14ac:dyDescent="0.45">
      <c r="B261"/>
    </row>
    <row r="262" spans="2:2" x14ac:dyDescent="0.45">
      <c r="B262"/>
    </row>
    <row r="263" spans="2:2" x14ac:dyDescent="0.45">
      <c r="B263"/>
    </row>
    <row r="264" spans="2:2" x14ac:dyDescent="0.45">
      <c r="B264"/>
    </row>
    <row r="265" spans="2:2" x14ac:dyDescent="0.45">
      <c r="B265"/>
    </row>
    <row r="266" spans="2:2" x14ac:dyDescent="0.45">
      <c r="B266"/>
    </row>
    <row r="267" spans="2:2" x14ac:dyDescent="0.45">
      <c r="B267"/>
    </row>
    <row r="268" spans="2:2" x14ac:dyDescent="0.45">
      <c r="B268"/>
    </row>
    <row r="269" spans="2:2" x14ac:dyDescent="0.45">
      <c r="B269"/>
    </row>
    <row r="270" spans="2:2" x14ac:dyDescent="0.45">
      <c r="B270"/>
    </row>
    <row r="271" spans="2:2" x14ac:dyDescent="0.45">
      <c r="B271"/>
    </row>
    <row r="272" spans="2:2" x14ac:dyDescent="0.45">
      <c r="B272"/>
    </row>
    <row r="273" spans="2:2" x14ac:dyDescent="0.45">
      <c r="B273"/>
    </row>
    <row r="274" spans="2:2" x14ac:dyDescent="0.45">
      <c r="B274"/>
    </row>
    <row r="275" spans="2:2" x14ac:dyDescent="0.45">
      <c r="B275"/>
    </row>
    <row r="276" spans="2:2" x14ac:dyDescent="0.45">
      <c r="B276"/>
    </row>
    <row r="277" spans="2:2" x14ac:dyDescent="0.45">
      <c r="B277"/>
    </row>
    <row r="278" spans="2:2" x14ac:dyDescent="0.45">
      <c r="B278"/>
    </row>
    <row r="279" spans="2:2" x14ac:dyDescent="0.45">
      <c r="B279"/>
    </row>
    <row r="280" spans="2:2" x14ac:dyDescent="0.45">
      <c r="B280"/>
    </row>
    <row r="281" spans="2:2" x14ac:dyDescent="0.45">
      <c r="B281"/>
    </row>
    <row r="282" spans="2:2" x14ac:dyDescent="0.45">
      <c r="B282"/>
    </row>
    <row r="283" spans="2:2" x14ac:dyDescent="0.45">
      <c r="B283"/>
    </row>
    <row r="284" spans="2:2" x14ac:dyDescent="0.45">
      <c r="B284"/>
    </row>
    <row r="285" spans="2:2" x14ac:dyDescent="0.45">
      <c r="B285"/>
    </row>
    <row r="286" spans="2:2" x14ac:dyDescent="0.45">
      <c r="B286"/>
    </row>
    <row r="287" spans="2:2" x14ac:dyDescent="0.45">
      <c r="B287"/>
    </row>
    <row r="288" spans="2:2" x14ac:dyDescent="0.45">
      <c r="B288"/>
    </row>
    <row r="289" spans="2:2" x14ac:dyDescent="0.45">
      <c r="B289"/>
    </row>
    <row r="290" spans="2:2" x14ac:dyDescent="0.45">
      <c r="B290"/>
    </row>
    <row r="291" spans="2:2" x14ac:dyDescent="0.45">
      <c r="B291"/>
    </row>
    <row r="292" spans="2:2" x14ac:dyDescent="0.45">
      <c r="B292"/>
    </row>
    <row r="293" spans="2:2" x14ac:dyDescent="0.45">
      <c r="B293"/>
    </row>
    <row r="294" spans="2:2" x14ac:dyDescent="0.45">
      <c r="B294"/>
    </row>
    <row r="295" spans="2:2" x14ac:dyDescent="0.45">
      <c r="B295"/>
    </row>
    <row r="296" spans="2:2" x14ac:dyDescent="0.45">
      <c r="B296"/>
    </row>
    <row r="297" spans="2:2" x14ac:dyDescent="0.45">
      <c r="B297"/>
    </row>
    <row r="298" spans="2:2" x14ac:dyDescent="0.45">
      <c r="B298"/>
    </row>
    <row r="299" spans="2:2" x14ac:dyDescent="0.45">
      <c r="B299"/>
    </row>
    <row r="300" spans="2:2" x14ac:dyDescent="0.45">
      <c r="B300"/>
    </row>
    <row r="301" spans="2:2" x14ac:dyDescent="0.45">
      <c r="B301"/>
    </row>
    <row r="302" spans="2:2" x14ac:dyDescent="0.45">
      <c r="B302"/>
    </row>
    <row r="303" spans="2:2" x14ac:dyDescent="0.45">
      <c r="B303"/>
    </row>
    <row r="304" spans="2:2" x14ac:dyDescent="0.45">
      <c r="B304"/>
    </row>
    <row r="305" spans="2:2" x14ac:dyDescent="0.45">
      <c r="B305"/>
    </row>
    <row r="306" spans="2:2" x14ac:dyDescent="0.45">
      <c r="B306"/>
    </row>
  </sheetData>
  <pageMargins left="0.7" right="0.2" top="0" bottom="0" header="0.3" footer="0.3"/>
  <pageSetup scale="58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8345A8789F74418E0C6814B5EB4DC7" ma:contentTypeVersion="1" ma:contentTypeDescription="Create a new document." ma:contentTypeScope="" ma:versionID="b8cb7150fb0ef0fa5d56577708fae48d">
  <xsd:schema xmlns:xsd="http://www.w3.org/2001/XMLSchema" xmlns:xs="http://www.w3.org/2001/XMLSchema" xmlns:p="http://schemas.microsoft.com/office/2006/metadata/properties" xmlns:ns3="5ff50589-89cb-4a82-8a79-b2bb439a3159" targetNamespace="http://schemas.microsoft.com/office/2006/metadata/properties" ma:root="true" ma:fieldsID="68386f178691bf2f75a79673cc252c9a" ns3:_="">
    <xsd:import namespace="5ff50589-89cb-4a82-8a79-b2bb439a315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50589-89cb-4a82-8a79-b2bb439a3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C0433F-FE70-4C39-B310-121B3BAD5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9BE559-BBC6-4551-B20F-9DBFEC1AF1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f50589-89cb-4a82-8a79-b2bb439a3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D8683A-FB0E-4090-AF08-48BCCCB67999}">
  <ds:schemaRefs>
    <ds:schemaRef ds:uri="http://purl.org/dc/elements/1.1/"/>
    <ds:schemaRef ds:uri="http://schemas.microsoft.com/office/2006/metadata/properties"/>
    <ds:schemaRef ds:uri="5ff50589-89cb-4a82-8a79-b2bb439a315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Porter</dc:creator>
  <cp:lastModifiedBy>Jack Porter</cp:lastModifiedBy>
  <cp:lastPrinted>2020-10-13T19:58:42Z</cp:lastPrinted>
  <dcterms:created xsi:type="dcterms:W3CDTF">2012-03-04T15:04:22Z</dcterms:created>
  <dcterms:modified xsi:type="dcterms:W3CDTF">2020-10-20T00:48:26Z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0x010100CB8345A8789F74418E0C6814B5EB4DC7</vt:lpwstr>
  </property>
  <property fmtid="{D5CDD505-2E9C-101B-9397-08002B2CF9AE}" pid="3" name="IsMyDocuments">
    <vt:bool>true</vt:bool>
  </property>
</Properties>
</file>